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225"/>
  </bookViews>
  <sheets>
    <sheet name="Total" sheetId="3" r:id="rId1"/>
  </sheets>
  <calcPr calcId="162913" concurrentCalc="0"/>
</workbook>
</file>

<file path=xl/calcChain.xml><?xml version="1.0" encoding="utf-8"?>
<calcChain xmlns="http://schemas.openxmlformats.org/spreadsheetml/2006/main">
  <c r="G36" i="3" l="1"/>
  <c r="G37" i="3"/>
  <c r="G38" i="3"/>
  <c r="G39" i="3"/>
  <c r="G40" i="3"/>
  <c r="G41" i="3"/>
  <c r="G42" i="3"/>
  <c r="G43" i="3"/>
  <c r="G44" i="3"/>
  <c r="G45" i="3"/>
  <c r="G24" i="3"/>
  <c r="G25" i="3"/>
  <c r="G26" i="3"/>
  <c r="G27" i="3"/>
  <c r="G28" i="3"/>
  <c r="G29" i="3"/>
  <c r="G30" i="3"/>
  <c r="G31" i="3"/>
  <c r="G10" i="3"/>
  <c r="G11" i="3"/>
  <c r="G12" i="3"/>
  <c r="G13" i="3"/>
  <c r="G14" i="3"/>
  <c r="G15" i="3"/>
  <c r="G16" i="3"/>
  <c r="G17" i="3"/>
  <c r="G18" i="3"/>
  <c r="G19" i="3"/>
  <c r="G35" i="3"/>
  <c r="G23" i="3"/>
  <c r="G9" i="3"/>
  <c r="H45" i="3"/>
  <c r="H44" i="3"/>
  <c r="H40" i="3"/>
  <c r="H43" i="3"/>
  <c r="H42" i="3"/>
  <c r="H41" i="3"/>
  <c r="H39" i="3"/>
  <c r="H38" i="3"/>
  <c r="H37" i="3"/>
  <c r="H36" i="3"/>
  <c r="H35" i="3"/>
  <c r="H31" i="3"/>
  <c r="H30" i="3"/>
  <c r="H27" i="3"/>
  <c r="H29" i="3"/>
  <c r="H28" i="3"/>
  <c r="H26" i="3"/>
  <c r="H25" i="3"/>
  <c r="H24" i="3"/>
  <c r="H23" i="3"/>
  <c r="H19" i="3"/>
  <c r="H18" i="3"/>
  <c r="H14" i="3"/>
  <c r="H17" i="3"/>
  <c r="H16" i="3"/>
  <c r="H15" i="3"/>
  <c r="H13" i="3"/>
  <c r="H12" i="3"/>
  <c r="H11" i="3"/>
  <c r="H10" i="3"/>
  <c r="H9" i="3"/>
  <c r="G48" i="3"/>
  <c r="G47" i="3"/>
  <c r="G46" i="3"/>
  <c r="G32" i="3"/>
  <c r="G20" i="3"/>
  <c r="I20" i="3"/>
  <c r="H20" i="3"/>
  <c r="H46" i="3"/>
  <c r="H32" i="3"/>
  <c r="G49" i="3"/>
  <c r="I32" i="3"/>
  <c r="I46" i="3"/>
  <c r="G50" i="3"/>
  <c r="H49" i="3"/>
  <c r="I49" i="3"/>
  <c r="H48" i="3"/>
  <c r="I48" i="3"/>
  <c r="H47" i="3"/>
  <c r="I47" i="3"/>
  <c r="H50" i="3"/>
  <c r="I50" i="3"/>
</calcChain>
</file>

<file path=xl/sharedStrings.xml><?xml version="1.0" encoding="utf-8"?>
<sst xmlns="http://schemas.openxmlformats.org/spreadsheetml/2006/main" count="116" uniqueCount="49">
  <si>
    <t>OUTER GARMENTS</t>
  </si>
  <si>
    <t>MUJER (WOMAN)</t>
  </si>
  <si>
    <t>Ассортимент</t>
  </si>
  <si>
    <t>Assortment</t>
  </si>
  <si>
    <t>Surtido</t>
  </si>
  <si>
    <t>шт/ pcs/ un</t>
  </si>
  <si>
    <t>%</t>
  </si>
  <si>
    <t>Блузы</t>
  </si>
  <si>
    <t>Shirts</t>
  </si>
  <si>
    <t>CAMISAS</t>
  </si>
  <si>
    <t>Футболки</t>
  </si>
  <si>
    <t>T-shirts</t>
  </si>
  <si>
    <t>CAMISETAS</t>
  </si>
  <si>
    <t>Верхняя одежда</t>
  </si>
  <si>
    <t>CAZADORAS</t>
  </si>
  <si>
    <t>Юбки</t>
  </si>
  <si>
    <t>Skirts</t>
  </si>
  <si>
    <t>FALDAS</t>
  </si>
  <si>
    <t>Брюки, Джинсы</t>
  </si>
  <si>
    <t>Trousers, Jeans</t>
  </si>
  <si>
    <t>PANTALONES, JEANS</t>
  </si>
  <si>
    <t>Трикотаж</t>
  </si>
  <si>
    <t>Knitwear</t>
  </si>
  <si>
    <t>TRICOTAJE</t>
  </si>
  <si>
    <t>Платья</t>
  </si>
  <si>
    <t>Dress</t>
  </si>
  <si>
    <t>VESTIDOS</t>
  </si>
  <si>
    <t>Аксессуары</t>
  </si>
  <si>
    <t>Accessories</t>
  </si>
  <si>
    <t>COMPLEMENTOS</t>
  </si>
  <si>
    <t>HOMBRE (MAN)</t>
  </si>
  <si>
    <t>Рубашки</t>
  </si>
  <si>
    <t>NINO (KIDS)</t>
  </si>
  <si>
    <t>Total textil</t>
  </si>
  <si>
    <t>Total complementos</t>
  </si>
  <si>
    <t>Total</t>
  </si>
  <si>
    <t>un</t>
  </si>
  <si>
    <t>ZAPATOS</t>
  </si>
  <si>
    <t>Shoes</t>
  </si>
  <si>
    <t>Обувь</t>
  </si>
  <si>
    <t>Total zapatos</t>
  </si>
  <si>
    <t>Swimsuit</t>
  </si>
  <si>
    <t>Bañador</t>
  </si>
  <si>
    <t>Купальник</t>
  </si>
  <si>
    <t>Baño</t>
  </si>
  <si>
    <t>Шорты</t>
  </si>
  <si>
    <t>Shorts</t>
  </si>
  <si>
    <t>SHORTS</t>
  </si>
  <si>
    <t>Packing list. Lefties SS-17/SS-18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</si>
</sst>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1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7" xfId="0" applyFont="1" applyBorder="1"/>
    <xf numFmtId="1" fontId="1" fillId="0" borderId="5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1" fillId="0" borderId="9" xfId="0" applyFont="1" applyBorder="1"/>
    <xf numFmtId="0" fontId="1" fillId="0" borderId="0" xfId="0" applyFont="1" applyBorder="1"/>
    <xf numFmtId="1" fontId="1" fillId="0" borderId="8" xfId="0" applyNumberFormat="1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" fontId="3" fillId="2" borderId="6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0" fontId="5" fillId="0" borderId="0" xfId="0" applyFont="1"/>
    <xf numFmtId="1" fontId="2" fillId="0" borderId="0" xfId="0" applyNumberFormat="1" applyFont="1" applyAlignment="1">
      <alignment horizontal="left"/>
    </xf>
    <xf numFmtId="0" fontId="3" fillId="2" borderId="1" xfId="0" applyFont="1" applyFill="1" applyBorder="1" applyAlignment="1"/>
    <xf numFmtId="0" fontId="1" fillId="2" borderId="2" xfId="0" applyFont="1" applyFill="1" applyBorder="1" applyAlignment="1"/>
    <xf numFmtId="1" fontId="3" fillId="2" borderId="6" xfId="0" applyNumberFormat="1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2" xfId="0" applyFont="1" applyFill="1" applyBorder="1"/>
    <xf numFmtId="0" fontId="2" fillId="0" borderId="0" xfId="0" applyFont="1"/>
    <xf numFmtId="1" fontId="1" fillId="0" borderId="12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795618</xdr:colOff>
      <xdr:row>0</xdr:row>
      <xdr:rowOff>1</xdr:rowOff>
    </xdr:from>
    <xdr:to>
      <xdr:col>8</xdr:col>
      <xdr:colOff>470646</xdr:colOff>
      <xdr:row>6</xdr:row>
      <xdr:rowOff>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4765" y="1"/>
          <a:ext cx="2229969" cy="1187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3:Y50"/>
  <sheetViews>
    <sheetView tabSelected="1" topLeftCell="C1" zoomScale="85" zoomScaleNormal="85" workbookViewId="0">
      <selection activeCell="L12" sqref="L12"/>
    </sheetView>
  </sheetViews>
  <sheetFormatPr defaultColWidth="9.140625" defaultRowHeight="15" x14ac:dyDescent="0.25"/>
  <cols>
    <col min="1" max="2" width="0" hidden="1" customWidth="1"/>
    <col min="3" max="3" width="5.5703125" customWidth="1"/>
    <col min="4" max="4" width="30.85546875" bestFit="1" customWidth="1"/>
    <col min="5" max="5" width="19.140625" customWidth="1"/>
    <col min="6" max="6" width="21.42578125" customWidth="1"/>
    <col min="7" max="7" width="16.5703125" customWidth="1"/>
    <col min="8" max="8" width="0.140625" customWidth="1"/>
    <col min="9" max="9" width="16.5703125" style="5" customWidth="1"/>
    <col min="10" max="10" width="16.5703125" style="40" customWidth="1"/>
    <col min="11" max="14" width="11.7109375" style="23" customWidth="1"/>
    <col min="15" max="15" width="14.85546875" style="5" customWidth="1"/>
    <col min="16" max="16" width="11.7109375" style="23" customWidth="1"/>
    <col min="17" max="17" width="16" style="5" customWidth="1"/>
    <col min="18" max="18" width="18" style="5" customWidth="1"/>
    <col min="19" max="19" width="3.85546875" customWidth="1"/>
    <col min="20" max="20" width="12.140625" style="23" customWidth="1"/>
    <col min="22" max="23" width="9.140625" style="22"/>
    <col min="25" max="25" width="9.140625" style="21"/>
  </cols>
  <sheetData>
    <row r="3" spans="4:15" ht="15.75" x14ac:dyDescent="0.25">
      <c r="D3" s="33" t="s">
        <v>48</v>
      </c>
      <c r="E3" s="1"/>
      <c r="F3" s="1"/>
      <c r="G3" s="2"/>
      <c r="H3" s="2"/>
      <c r="I3" s="3"/>
      <c r="J3" s="39"/>
    </row>
    <row r="4" spans="4:15" ht="15.75" x14ac:dyDescent="0.25">
      <c r="D4" s="25">
        <v>5036</v>
      </c>
      <c r="E4" s="24"/>
      <c r="F4" s="1"/>
      <c r="G4" s="4"/>
      <c r="H4" s="4"/>
    </row>
    <row r="5" spans="4:15" ht="15.75" x14ac:dyDescent="0.25">
      <c r="D5" s="25"/>
      <c r="E5" s="24"/>
      <c r="F5" s="1"/>
      <c r="G5" s="4"/>
      <c r="H5" s="4"/>
    </row>
    <row r="6" spans="4:15" ht="15.75" x14ac:dyDescent="0.25">
      <c r="D6" s="1"/>
      <c r="E6" s="1"/>
      <c r="F6" s="1"/>
      <c r="G6" s="48"/>
      <c r="H6" s="48"/>
      <c r="I6" s="48"/>
      <c r="J6" s="41"/>
    </row>
    <row r="7" spans="4:15" ht="15.75" x14ac:dyDescent="0.25">
      <c r="D7" s="49" t="s">
        <v>1</v>
      </c>
      <c r="E7" s="50"/>
      <c r="F7" s="50"/>
      <c r="G7" s="50"/>
      <c r="H7" s="50"/>
      <c r="I7" s="51"/>
      <c r="J7" s="42"/>
    </row>
    <row r="8" spans="4:15" ht="15.75" x14ac:dyDescent="0.25">
      <c r="D8" s="6" t="s">
        <v>2</v>
      </c>
      <c r="E8" s="7" t="s">
        <v>3</v>
      </c>
      <c r="F8" s="7" t="s">
        <v>4</v>
      </c>
      <c r="G8" s="8" t="s">
        <v>36</v>
      </c>
      <c r="H8" s="8"/>
      <c r="I8" s="9" t="s">
        <v>6</v>
      </c>
      <c r="J8" s="43"/>
    </row>
    <row r="9" spans="4:15" ht="15.75" x14ac:dyDescent="0.25">
      <c r="D9" s="10" t="s">
        <v>7</v>
      </c>
      <c r="E9" s="11" t="s">
        <v>8</v>
      </c>
      <c r="F9" s="11" t="s">
        <v>9</v>
      </c>
      <c r="G9" s="12">
        <f>I9*H9/100</f>
        <v>184</v>
      </c>
      <c r="H9" s="34">
        <f>$D$4</f>
        <v>5036</v>
      </c>
      <c r="I9" s="13">
        <v>3.653693407466243</v>
      </c>
      <c r="J9" s="46"/>
      <c r="N9" s="2"/>
      <c r="O9" s="23"/>
    </row>
    <row r="10" spans="4:15" ht="15.75" x14ac:dyDescent="0.25">
      <c r="D10" s="14" t="s">
        <v>10</v>
      </c>
      <c r="E10" s="15" t="s">
        <v>11</v>
      </c>
      <c r="F10" s="15" t="s">
        <v>12</v>
      </c>
      <c r="G10" s="16">
        <f t="shared" ref="G10:G19" si="0">I10*H10/100</f>
        <v>1213.0000000000002</v>
      </c>
      <c r="H10" s="34">
        <f t="shared" ref="H10:H20" si="1">$D$4</f>
        <v>5036</v>
      </c>
      <c r="I10" s="13">
        <v>24.086576648133441</v>
      </c>
      <c r="J10" s="46"/>
      <c r="N10" s="2"/>
      <c r="O10" s="23"/>
    </row>
    <row r="11" spans="4:15" ht="15.75" x14ac:dyDescent="0.25">
      <c r="D11" s="14" t="s">
        <v>13</v>
      </c>
      <c r="E11" s="15" t="s">
        <v>0</v>
      </c>
      <c r="F11" s="15" t="s">
        <v>14</v>
      </c>
      <c r="G11" s="16">
        <f t="shared" si="0"/>
        <v>217</v>
      </c>
      <c r="H11" s="34">
        <f t="shared" si="1"/>
        <v>5036</v>
      </c>
      <c r="I11" s="13">
        <v>4.3089753772835584</v>
      </c>
      <c r="J11" s="46"/>
      <c r="N11" s="2"/>
      <c r="O11" s="23"/>
    </row>
    <row r="12" spans="4:15" ht="15.75" x14ac:dyDescent="0.25">
      <c r="D12" s="14" t="s">
        <v>15</v>
      </c>
      <c r="E12" s="15" t="s">
        <v>16</v>
      </c>
      <c r="F12" s="15" t="s">
        <v>17</v>
      </c>
      <c r="G12" s="16">
        <f t="shared" si="0"/>
        <v>78.000000000000014</v>
      </c>
      <c r="H12" s="34">
        <f t="shared" si="1"/>
        <v>5036</v>
      </c>
      <c r="I12" s="13">
        <v>1.5488482922954727</v>
      </c>
      <c r="J12" s="46"/>
      <c r="N12" s="2"/>
      <c r="O12" s="23"/>
    </row>
    <row r="13" spans="4:15" ht="15.75" x14ac:dyDescent="0.25">
      <c r="D13" s="14" t="s">
        <v>18</v>
      </c>
      <c r="E13" s="15" t="s">
        <v>19</v>
      </c>
      <c r="F13" s="15" t="s">
        <v>20</v>
      </c>
      <c r="G13" s="16">
        <f t="shared" si="0"/>
        <v>372.00000000000006</v>
      </c>
      <c r="H13" s="34">
        <f t="shared" si="1"/>
        <v>5036</v>
      </c>
      <c r="I13" s="13">
        <v>7.386814932486101</v>
      </c>
      <c r="J13" s="46"/>
      <c r="N13" s="2"/>
      <c r="O13" s="23"/>
    </row>
    <row r="14" spans="4:15" ht="15.75" x14ac:dyDescent="0.25">
      <c r="D14" s="14" t="s">
        <v>45</v>
      </c>
      <c r="E14" s="15" t="s">
        <v>46</v>
      </c>
      <c r="F14" s="15" t="s">
        <v>47</v>
      </c>
      <c r="G14" s="16">
        <f t="shared" si="0"/>
        <v>65</v>
      </c>
      <c r="H14" s="34">
        <f t="shared" si="1"/>
        <v>5036</v>
      </c>
      <c r="I14" s="13">
        <v>1.2907069102462272</v>
      </c>
      <c r="J14" s="46"/>
      <c r="N14" s="2"/>
      <c r="O14" s="23"/>
    </row>
    <row r="15" spans="4:15" ht="15.75" x14ac:dyDescent="0.25">
      <c r="D15" s="14" t="s">
        <v>21</v>
      </c>
      <c r="E15" s="15" t="s">
        <v>22</v>
      </c>
      <c r="F15" s="15" t="s">
        <v>23</v>
      </c>
      <c r="G15" s="16">
        <f t="shared" si="0"/>
        <v>310</v>
      </c>
      <c r="H15" s="34">
        <f t="shared" si="1"/>
        <v>5036</v>
      </c>
      <c r="I15" s="13">
        <v>6.1556791104050834</v>
      </c>
      <c r="J15" s="46"/>
      <c r="N15" s="2"/>
      <c r="O15" s="23"/>
    </row>
    <row r="16" spans="4:15" ht="15.75" x14ac:dyDescent="0.25">
      <c r="D16" s="14" t="s">
        <v>24</v>
      </c>
      <c r="E16" s="15" t="s">
        <v>25</v>
      </c>
      <c r="F16" s="15" t="s">
        <v>26</v>
      </c>
      <c r="G16" s="16">
        <f t="shared" si="0"/>
        <v>357</v>
      </c>
      <c r="H16" s="34">
        <f t="shared" si="1"/>
        <v>5036</v>
      </c>
      <c r="I16" s="13">
        <v>7.0889594916600478</v>
      </c>
      <c r="J16" s="46"/>
      <c r="N16" s="2"/>
      <c r="O16" s="23"/>
    </row>
    <row r="17" spans="4:15" ht="15.75" x14ac:dyDescent="0.25">
      <c r="D17" s="14" t="s">
        <v>43</v>
      </c>
      <c r="E17" s="15" t="s">
        <v>41</v>
      </c>
      <c r="F17" s="15" t="s">
        <v>42</v>
      </c>
      <c r="G17" s="16">
        <f t="shared" si="0"/>
        <v>90.000000000000014</v>
      </c>
      <c r="H17" s="34">
        <f t="shared" si="1"/>
        <v>5036</v>
      </c>
      <c r="I17" s="13">
        <v>1.7871326449563147</v>
      </c>
      <c r="J17" s="46"/>
      <c r="N17" s="2"/>
      <c r="O17" s="23"/>
    </row>
    <row r="18" spans="4:15" ht="15.75" x14ac:dyDescent="0.25">
      <c r="D18" s="14" t="s">
        <v>39</v>
      </c>
      <c r="E18" s="15" t="s">
        <v>38</v>
      </c>
      <c r="F18" s="15" t="s">
        <v>37</v>
      </c>
      <c r="G18" s="16">
        <f t="shared" si="0"/>
        <v>0</v>
      </c>
      <c r="H18" s="34">
        <f t="shared" si="1"/>
        <v>5036</v>
      </c>
      <c r="I18" s="13">
        <v>0</v>
      </c>
      <c r="J18" s="46"/>
      <c r="N18" s="2"/>
      <c r="O18" s="23"/>
    </row>
    <row r="19" spans="4:15" ht="15.75" x14ac:dyDescent="0.25">
      <c r="D19" s="14" t="s">
        <v>27</v>
      </c>
      <c r="E19" s="15" t="s">
        <v>28</v>
      </c>
      <c r="F19" s="15" t="s">
        <v>29</v>
      </c>
      <c r="G19" s="36">
        <f t="shared" si="0"/>
        <v>448</v>
      </c>
      <c r="H19" s="34">
        <f t="shared" si="1"/>
        <v>5036</v>
      </c>
      <c r="I19" s="13">
        <v>8.8959491660047654</v>
      </c>
      <c r="J19" s="46"/>
      <c r="N19" s="2"/>
      <c r="O19" s="23"/>
    </row>
    <row r="20" spans="4:15" ht="15.75" x14ac:dyDescent="0.25">
      <c r="D20" s="17"/>
      <c r="E20" s="18"/>
      <c r="F20" s="18"/>
      <c r="G20" s="47">
        <f>SUM(G9:G19)</f>
        <v>3334.0000000000005</v>
      </c>
      <c r="H20" s="37">
        <f t="shared" si="1"/>
        <v>5036</v>
      </c>
      <c r="I20" s="38">
        <f>SUM(I9:I19)</f>
        <v>66.203335980937254</v>
      </c>
      <c r="J20" s="2"/>
    </row>
    <row r="21" spans="4:15" ht="15.75" x14ac:dyDescent="0.25">
      <c r="D21" s="52" t="s">
        <v>30</v>
      </c>
      <c r="E21" s="53"/>
      <c r="F21" s="53"/>
      <c r="G21" s="53"/>
      <c r="H21" s="53"/>
      <c r="I21" s="54"/>
      <c r="J21" s="42"/>
    </row>
    <row r="22" spans="4:15" ht="15.75" x14ac:dyDescent="0.25">
      <c r="D22" s="6" t="s">
        <v>2</v>
      </c>
      <c r="E22" s="7" t="s">
        <v>3</v>
      </c>
      <c r="F22" s="7" t="s">
        <v>4</v>
      </c>
      <c r="G22" s="8" t="s">
        <v>5</v>
      </c>
      <c r="H22" s="8"/>
      <c r="I22" s="9" t="s">
        <v>6</v>
      </c>
      <c r="J22" s="43"/>
    </row>
    <row r="23" spans="4:15" ht="15.75" x14ac:dyDescent="0.25">
      <c r="D23" s="10" t="s">
        <v>31</v>
      </c>
      <c r="E23" s="11" t="s">
        <v>8</v>
      </c>
      <c r="F23" s="11" t="s">
        <v>9</v>
      </c>
      <c r="G23" s="12">
        <f>I23*H23/100</f>
        <v>103</v>
      </c>
      <c r="H23" s="34">
        <f t="shared" ref="H23:H32" si="2">$D$4</f>
        <v>5036</v>
      </c>
      <c r="I23" s="13">
        <v>2.04527402700556</v>
      </c>
      <c r="J23" s="44"/>
    </row>
    <row r="24" spans="4:15" ht="15.75" x14ac:dyDescent="0.25">
      <c r="D24" s="14" t="s">
        <v>10</v>
      </c>
      <c r="E24" s="15" t="s">
        <v>11</v>
      </c>
      <c r="F24" s="15" t="s">
        <v>12</v>
      </c>
      <c r="G24" s="16">
        <f t="shared" ref="G24:G31" si="3">I24*H24/100</f>
        <v>534</v>
      </c>
      <c r="H24" s="34">
        <f t="shared" si="2"/>
        <v>5036</v>
      </c>
      <c r="I24" s="13">
        <v>10.603653693407466</v>
      </c>
      <c r="J24" s="44"/>
    </row>
    <row r="25" spans="4:15" ht="15.75" x14ac:dyDescent="0.25">
      <c r="D25" s="14" t="s">
        <v>13</v>
      </c>
      <c r="E25" s="15" t="s">
        <v>0</v>
      </c>
      <c r="F25" s="15" t="s">
        <v>14</v>
      </c>
      <c r="G25" s="16">
        <f t="shared" si="3"/>
        <v>36.999999999999993</v>
      </c>
      <c r="H25" s="34">
        <f t="shared" si="2"/>
        <v>5036</v>
      </c>
      <c r="I25" s="13">
        <v>0.73471008737092924</v>
      </c>
      <c r="J25" s="44"/>
    </row>
    <row r="26" spans="4:15" ht="15.75" x14ac:dyDescent="0.25">
      <c r="D26" s="14" t="s">
        <v>18</v>
      </c>
      <c r="E26" s="15" t="s">
        <v>19</v>
      </c>
      <c r="F26" s="15" t="s">
        <v>20</v>
      </c>
      <c r="G26" s="16">
        <f t="shared" si="3"/>
        <v>55</v>
      </c>
      <c r="H26" s="34">
        <f t="shared" si="2"/>
        <v>5036</v>
      </c>
      <c r="I26" s="13">
        <v>1.0921366163621922</v>
      </c>
      <c r="J26" s="44"/>
    </row>
    <row r="27" spans="4:15" ht="15.75" x14ac:dyDescent="0.25">
      <c r="D27" s="14" t="s">
        <v>45</v>
      </c>
      <c r="E27" s="15" t="s">
        <v>46</v>
      </c>
      <c r="F27" s="15" t="s">
        <v>47</v>
      </c>
      <c r="G27" s="16">
        <f t="shared" si="3"/>
        <v>0</v>
      </c>
      <c r="H27" s="34">
        <f t="shared" si="2"/>
        <v>5036</v>
      </c>
      <c r="I27" s="13">
        <v>0</v>
      </c>
      <c r="J27" s="44"/>
    </row>
    <row r="28" spans="4:15" ht="15.75" x14ac:dyDescent="0.25">
      <c r="D28" s="14" t="s">
        <v>21</v>
      </c>
      <c r="E28" s="15" t="s">
        <v>22</v>
      </c>
      <c r="F28" s="15" t="s">
        <v>23</v>
      </c>
      <c r="G28" s="16">
        <f t="shared" si="3"/>
        <v>45.000000000000007</v>
      </c>
      <c r="H28" s="34">
        <f t="shared" si="2"/>
        <v>5036</v>
      </c>
      <c r="I28" s="13">
        <v>0.89356632247815737</v>
      </c>
      <c r="J28" s="44"/>
    </row>
    <row r="29" spans="4:15" ht="15.75" x14ac:dyDescent="0.25">
      <c r="D29" s="14" t="s">
        <v>43</v>
      </c>
      <c r="E29" s="15" t="s">
        <v>41</v>
      </c>
      <c r="F29" s="15" t="s">
        <v>44</v>
      </c>
      <c r="G29" s="16">
        <f t="shared" si="3"/>
        <v>100</v>
      </c>
      <c r="H29" s="34">
        <f t="shared" si="2"/>
        <v>5036</v>
      </c>
      <c r="I29" s="13">
        <v>1.9857029388403495</v>
      </c>
      <c r="J29" s="44"/>
    </row>
    <row r="30" spans="4:15" ht="15.75" x14ac:dyDescent="0.25">
      <c r="D30" s="14" t="s">
        <v>39</v>
      </c>
      <c r="E30" s="15" t="s">
        <v>38</v>
      </c>
      <c r="F30" s="15" t="s">
        <v>37</v>
      </c>
      <c r="G30" s="16">
        <f t="shared" si="3"/>
        <v>0</v>
      </c>
      <c r="H30" s="34">
        <f t="shared" si="2"/>
        <v>5036</v>
      </c>
      <c r="I30" s="13">
        <v>0</v>
      </c>
      <c r="J30" s="44"/>
    </row>
    <row r="31" spans="4:15" ht="15.75" x14ac:dyDescent="0.25">
      <c r="D31" s="14" t="s">
        <v>27</v>
      </c>
      <c r="E31" s="15" t="s">
        <v>28</v>
      </c>
      <c r="F31" s="15" t="s">
        <v>29</v>
      </c>
      <c r="G31" s="36">
        <f t="shared" si="3"/>
        <v>29</v>
      </c>
      <c r="H31" s="34">
        <f t="shared" si="2"/>
        <v>5036</v>
      </c>
      <c r="I31" s="13">
        <v>0.57585385226370134</v>
      </c>
      <c r="J31" s="44"/>
    </row>
    <row r="32" spans="4:15" ht="15.75" x14ac:dyDescent="0.25">
      <c r="D32" s="14"/>
      <c r="E32" s="15"/>
      <c r="F32" s="15"/>
      <c r="G32" s="35">
        <f>SUM(G23:G31)</f>
        <v>903</v>
      </c>
      <c r="H32" s="34">
        <f t="shared" si="2"/>
        <v>5036</v>
      </c>
      <c r="I32" s="20">
        <f>SUM(I23:I31)</f>
        <v>17.930897537728356</v>
      </c>
      <c r="J32" s="45"/>
    </row>
    <row r="33" spans="4:10" ht="15.75" x14ac:dyDescent="0.25">
      <c r="D33" s="49" t="s">
        <v>32</v>
      </c>
      <c r="E33" s="50"/>
      <c r="F33" s="50"/>
      <c r="G33" s="50"/>
      <c r="H33" s="50"/>
      <c r="I33" s="51"/>
      <c r="J33" s="42"/>
    </row>
    <row r="34" spans="4:10" ht="15.75" x14ac:dyDescent="0.25">
      <c r="D34" s="7" t="s">
        <v>2</v>
      </c>
      <c r="E34" s="7" t="s">
        <v>3</v>
      </c>
      <c r="F34" s="6" t="s">
        <v>4</v>
      </c>
      <c r="G34" s="8" t="s">
        <v>5</v>
      </c>
      <c r="H34" s="19"/>
      <c r="I34" s="9" t="s">
        <v>6</v>
      </c>
      <c r="J34" s="43"/>
    </row>
    <row r="35" spans="4:10" ht="15.75" x14ac:dyDescent="0.25">
      <c r="D35" s="10" t="s">
        <v>7</v>
      </c>
      <c r="E35" s="11" t="s">
        <v>8</v>
      </c>
      <c r="F35" s="11" t="s">
        <v>9</v>
      </c>
      <c r="G35" s="12">
        <f>I35*H35/100</f>
        <v>150.00000000000003</v>
      </c>
      <c r="H35" s="34">
        <f t="shared" ref="H35:H46" si="4">$D$4</f>
        <v>5036</v>
      </c>
      <c r="I35" s="13">
        <v>2.9785544082605244</v>
      </c>
      <c r="J35" s="44"/>
    </row>
    <row r="36" spans="4:10" ht="15.75" x14ac:dyDescent="0.25">
      <c r="D36" s="14" t="s">
        <v>10</v>
      </c>
      <c r="E36" s="15" t="s">
        <v>11</v>
      </c>
      <c r="F36" s="15" t="s">
        <v>12</v>
      </c>
      <c r="G36" s="16">
        <f t="shared" ref="G36:G45" si="5">I36*H36/100</f>
        <v>112</v>
      </c>
      <c r="H36" s="34">
        <f t="shared" si="4"/>
        <v>5036</v>
      </c>
      <c r="I36" s="13">
        <v>2.2239872915011913</v>
      </c>
      <c r="J36" s="44"/>
    </row>
    <row r="37" spans="4:10" ht="15.75" x14ac:dyDescent="0.25">
      <c r="D37" s="14" t="s">
        <v>13</v>
      </c>
      <c r="E37" s="15" t="s">
        <v>0</v>
      </c>
      <c r="F37" s="15" t="s">
        <v>14</v>
      </c>
      <c r="G37" s="16">
        <f t="shared" si="5"/>
        <v>34</v>
      </c>
      <c r="H37" s="34">
        <f t="shared" si="4"/>
        <v>5036</v>
      </c>
      <c r="I37" s="13">
        <v>0.67513899920571885</v>
      </c>
      <c r="J37" s="44"/>
    </row>
    <row r="38" spans="4:10" ht="15.75" x14ac:dyDescent="0.25">
      <c r="D38" s="14" t="s">
        <v>15</v>
      </c>
      <c r="E38" s="15" t="s">
        <v>16</v>
      </c>
      <c r="F38" s="15" t="s">
        <v>17</v>
      </c>
      <c r="G38" s="16">
        <f t="shared" si="5"/>
        <v>0</v>
      </c>
      <c r="H38" s="34">
        <f t="shared" si="4"/>
        <v>5036</v>
      </c>
      <c r="I38" s="13">
        <v>0</v>
      </c>
      <c r="J38" s="44"/>
    </row>
    <row r="39" spans="4:10" ht="15.75" x14ac:dyDescent="0.25">
      <c r="D39" s="14" t="s">
        <v>18</v>
      </c>
      <c r="E39" s="15" t="s">
        <v>19</v>
      </c>
      <c r="F39" s="15" t="s">
        <v>20</v>
      </c>
      <c r="G39" s="16">
        <f t="shared" si="5"/>
        <v>93.000000000000014</v>
      </c>
      <c r="H39" s="34">
        <f t="shared" si="4"/>
        <v>5036</v>
      </c>
      <c r="I39" s="13">
        <v>1.8467037331215252</v>
      </c>
      <c r="J39" s="44"/>
    </row>
    <row r="40" spans="4:10" ht="15.75" x14ac:dyDescent="0.25">
      <c r="D40" s="14" t="s">
        <v>45</v>
      </c>
      <c r="E40" s="15" t="s">
        <v>46</v>
      </c>
      <c r="F40" s="15" t="s">
        <v>47</v>
      </c>
      <c r="G40" s="16">
        <f t="shared" si="5"/>
        <v>185</v>
      </c>
      <c r="H40" s="34">
        <f t="shared" si="4"/>
        <v>5036</v>
      </c>
      <c r="I40" s="13">
        <v>3.6735504368546468</v>
      </c>
      <c r="J40" s="44"/>
    </row>
    <row r="41" spans="4:10" ht="15.75" x14ac:dyDescent="0.25">
      <c r="D41" s="14" t="s">
        <v>21</v>
      </c>
      <c r="E41" s="15" t="s">
        <v>22</v>
      </c>
      <c r="F41" s="15" t="s">
        <v>23</v>
      </c>
      <c r="G41" s="16">
        <f t="shared" si="5"/>
        <v>75.000000000000014</v>
      </c>
      <c r="H41" s="34">
        <f t="shared" si="4"/>
        <v>5036</v>
      </c>
      <c r="I41" s="13">
        <v>1.4892772041302622</v>
      </c>
      <c r="J41" s="44"/>
    </row>
    <row r="42" spans="4:10" ht="15.75" x14ac:dyDescent="0.25">
      <c r="D42" s="14" t="s">
        <v>24</v>
      </c>
      <c r="E42" s="15" t="s">
        <v>25</v>
      </c>
      <c r="F42" s="15" t="s">
        <v>26</v>
      </c>
      <c r="G42" s="16">
        <f t="shared" si="5"/>
        <v>0</v>
      </c>
      <c r="H42" s="34">
        <f t="shared" si="4"/>
        <v>5036</v>
      </c>
      <c r="I42" s="13">
        <v>0</v>
      </c>
      <c r="J42" s="44"/>
    </row>
    <row r="43" spans="4:10" ht="15.75" x14ac:dyDescent="0.25">
      <c r="D43" s="14" t="s">
        <v>43</v>
      </c>
      <c r="E43" s="15" t="s">
        <v>41</v>
      </c>
      <c r="F43" s="15" t="s">
        <v>44</v>
      </c>
      <c r="G43" s="16">
        <f t="shared" si="5"/>
        <v>0</v>
      </c>
      <c r="H43" s="34">
        <f t="shared" si="4"/>
        <v>5036</v>
      </c>
      <c r="I43" s="13">
        <v>0</v>
      </c>
      <c r="J43" s="44"/>
    </row>
    <row r="44" spans="4:10" ht="15.75" x14ac:dyDescent="0.25">
      <c r="D44" s="14" t="s">
        <v>39</v>
      </c>
      <c r="E44" s="15" t="s">
        <v>38</v>
      </c>
      <c r="F44" s="15" t="s">
        <v>37</v>
      </c>
      <c r="G44" s="16">
        <f t="shared" si="5"/>
        <v>0</v>
      </c>
      <c r="H44" s="34">
        <f t="shared" si="4"/>
        <v>5036</v>
      </c>
      <c r="I44" s="13">
        <v>0</v>
      </c>
      <c r="J44" s="44"/>
    </row>
    <row r="45" spans="4:10" ht="15.75" x14ac:dyDescent="0.25">
      <c r="D45" s="14" t="s">
        <v>27</v>
      </c>
      <c r="E45" s="15" t="s">
        <v>28</v>
      </c>
      <c r="F45" s="15" t="s">
        <v>29</v>
      </c>
      <c r="G45" s="36">
        <f t="shared" si="5"/>
        <v>150.00000000000003</v>
      </c>
      <c r="H45" s="34">
        <f t="shared" si="4"/>
        <v>5036</v>
      </c>
      <c r="I45" s="13">
        <v>2.9785544082605244</v>
      </c>
      <c r="J45" s="44"/>
    </row>
    <row r="46" spans="4:10" ht="15.75" x14ac:dyDescent="0.25">
      <c r="D46" s="17"/>
      <c r="E46" s="18"/>
      <c r="F46" s="18"/>
      <c r="G46" s="35">
        <f t="shared" ref="G46" si="6">SUM(G35:G45)</f>
        <v>799</v>
      </c>
      <c r="H46" s="16">
        <f t="shared" si="4"/>
        <v>5036</v>
      </c>
      <c r="I46" s="20">
        <f>SUM(I35:I45)</f>
        <v>15.865766481334393</v>
      </c>
      <c r="J46" s="45"/>
    </row>
    <row r="47" spans="4:10" ht="15.75" x14ac:dyDescent="0.25">
      <c r="D47" s="26" t="s">
        <v>33</v>
      </c>
      <c r="E47" s="27"/>
      <c r="F47" s="27"/>
      <c r="G47" s="28">
        <f>G42+G41+G39+G38+G37+G36+G35+G28+G26+G25+G24+G23+G16+G15+G13+G12+G11+G10+G9+G17+G14+G29+G27+G43+G40</f>
        <v>4409</v>
      </c>
      <c r="H47" s="29">
        <f>$G$50</f>
        <v>5036</v>
      </c>
      <c r="I47" s="30">
        <f>G47/H47*100</f>
        <v>87.549642573471004</v>
      </c>
      <c r="J47" s="45"/>
    </row>
    <row r="48" spans="4:10" ht="15.75" x14ac:dyDescent="0.25">
      <c r="D48" s="26" t="s">
        <v>40</v>
      </c>
      <c r="E48" s="27"/>
      <c r="F48" s="27"/>
      <c r="G48" s="28">
        <f>SUM(G18+G30+G44)</f>
        <v>0</v>
      </c>
      <c r="H48" s="29">
        <f>$G$50</f>
        <v>5036</v>
      </c>
      <c r="I48" s="30">
        <f>G48/H48*100</f>
        <v>0</v>
      </c>
      <c r="J48" s="45"/>
    </row>
    <row r="49" spans="4:10" ht="15.75" x14ac:dyDescent="0.25">
      <c r="D49" s="31" t="s">
        <v>34</v>
      </c>
      <c r="E49" s="32"/>
      <c r="F49" s="32"/>
      <c r="G49" s="28">
        <f>SUM(G19+G31+G45)</f>
        <v>627</v>
      </c>
      <c r="H49" s="29">
        <f>$G$50</f>
        <v>5036</v>
      </c>
      <c r="I49" s="30">
        <f>G49/H49*100</f>
        <v>12.45035742652899</v>
      </c>
      <c r="J49" s="45"/>
    </row>
    <row r="50" spans="4:10" ht="15.75" x14ac:dyDescent="0.25">
      <c r="D50" s="31" t="s">
        <v>35</v>
      </c>
      <c r="E50" s="32"/>
      <c r="F50" s="32"/>
      <c r="G50" s="28">
        <f>SUM(G47:G49)</f>
        <v>5036</v>
      </c>
      <c r="H50" s="29">
        <f>$G$50</f>
        <v>5036</v>
      </c>
      <c r="I50" s="30">
        <f>SUM(I47:I49)</f>
        <v>100</v>
      </c>
      <c r="J50" s="45"/>
    </row>
  </sheetData>
  <mergeCells count="4">
    <mergeCell ref="G6:I6"/>
    <mergeCell ref="D7:I7"/>
    <mergeCell ref="D21:I21"/>
    <mergeCell ref="D33:I33"/>
  </mergeCells>
  <pageMargins left="1.1000000000000001" right="0.70866141732283505" top="0.46" bottom="0.47244094488188998" header="0.31496062992126" footer="0.31496062992126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2019-03-26T09:18:26Z</dcterms:modified>
</cp:coreProperties>
</file>